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1 г. 10 м" sheetId="1" r:id="rId1"/>
  </sheets>
  <definedNames>
    <definedName name="_ftn1" localSheetId="0">'1 г. 10 м'!#REF!</definedName>
    <definedName name="_ftn2" localSheetId="0">'1 г. 10 м'!#REF!</definedName>
    <definedName name="_ftnref1" localSheetId="0">'1 г. 10 м'!#REF!</definedName>
    <definedName name="_ftnref2" localSheetId="0">'1 г. 10 м'!#REF!</definedName>
  </definedNames>
  <calcPr fullCalcOnLoad="1"/>
</workbook>
</file>

<file path=xl/sharedStrings.xml><?xml version="1.0" encoding="utf-8"?>
<sst xmlns="http://schemas.openxmlformats.org/spreadsheetml/2006/main" count="160" uniqueCount="117">
  <si>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</si>
  <si>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</si>
  <si>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</si>
  <si>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</si>
  <si>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</si>
  <si>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</si>
  <si>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</si>
  <si>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</si>
  <si>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</si>
  <si>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</si>
  <si>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</si>
  <si>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</si>
  <si>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Лекций, уроков</t>
  </si>
  <si>
    <t>О.00</t>
  </si>
  <si>
    <t>Иностранный язык</t>
  </si>
  <si>
    <t>Физическая культура</t>
  </si>
  <si>
    <t>ОП.00</t>
  </si>
  <si>
    <t>ОБЩЕПРОФЕССИОНАЛЬНЫЙ  ЦИКЛ</t>
  </si>
  <si>
    <t>Основы электротехники</t>
  </si>
  <si>
    <t>Основы материаловедения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</si>
  <si>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</si>
  <si>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</si>
  <si>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</si>
  <si>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</si>
  <si>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</si>
  <si>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</si>
  <si>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</si>
  <si>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</si>
  <si>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</si>
  <si>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</si>
  <si>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</si>
  <si>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Всего</t>
  </si>
  <si>
    <t>Дисциплин и МДК</t>
  </si>
  <si>
    <t>учебной практики</t>
  </si>
  <si>
    <t xml:space="preserve">производст. практики / </t>
  </si>
  <si>
    <t>МДК.01.02</t>
  </si>
  <si>
    <t>Производственная практика</t>
  </si>
  <si>
    <t>Основы инженерной графики</t>
  </si>
  <si>
    <t>Допуски и технические измерения</t>
  </si>
  <si>
    <t>Основы экономики</t>
  </si>
  <si>
    <t>1с</t>
  </si>
  <si>
    <t>2с</t>
  </si>
  <si>
    <t>3с</t>
  </si>
  <si>
    <t>4с</t>
  </si>
  <si>
    <t>ОПД.01</t>
  </si>
  <si>
    <t>ОПД.03</t>
  </si>
  <si>
    <t>ОПД.04</t>
  </si>
  <si>
    <t>ФК00</t>
  </si>
  <si>
    <t>э</t>
  </si>
  <si>
    <t>дз</t>
  </si>
  <si>
    <t>Основы безопасности жизнедеятельности</t>
  </si>
  <si>
    <t>Технология производства сварных конструкций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</si>
  <si>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</si>
  <si>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</si>
  <si>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</si>
  <si>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</si>
  <si>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</si>
  <si>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нед.</t>
  </si>
  <si>
    <t>17 нед.</t>
  </si>
  <si>
    <t>2. План учебного процесса</t>
  </si>
  <si>
    <t>ОПД.05</t>
  </si>
  <si>
    <t xml:space="preserve">ОБЩЕОБРАЗОВАТЕЛЬНЫЕ УЧЕБНЫЕ ДИСЦИПЛИНЫ    </t>
  </si>
  <si>
    <t xml:space="preserve">Информатика </t>
  </si>
  <si>
    <t>Консультации</t>
  </si>
  <si>
    <t>Клнсультации</t>
  </si>
  <si>
    <t>23 нед.</t>
  </si>
  <si>
    <t>21 нед.</t>
  </si>
  <si>
    <t>Подготовительно-сварочные работы и контроль качества сварных швов после сварки</t>
  </si>
  <si>
    <t>МДК.01.03</t>
  </si>
  <si>
    <t>Подготовительные и сборочные операции перед сваркой</t>
  </si>
  <si>
    <t>МДК.01.04</t>
  </si>
  <si>
    <t xml:space="preserve">Контроль качества сварных соединений </t>
  </si>
  <si>
    <t xml:space="preserve"> Техника и технология ручной  дуговой сварки (наплавки, резки) покрытыми электродами</t>
  </si>
  <si>
    <t>УП 02</t>
  </si>
  <si>
    <t>ОПД.06</t>
  </si>
  <si>
    <t>ОПД.07</t>
  </si>
  <si>
    <t>ПП. 01,02</t>
  </si>
  <si>
    <t>Русский язык</t>
  </si>
  <si>
    <t>Литература</t>
  </si>
  <si>
    <t>Ручная дуговая сварка ( наплавка, резка ) плавящимся покрытым  электродом</t>
  </si>
  <si>
    <t>Психология в профессии</t>
  </si>
  <si>
    <t>ОПД.02</t>
  </si>
  <si>
    <t xml:space="preserve">Профессия 15.01.05 Сварщик (ручной и частично механизированной сварки (наплавки)   срок обучения 1 года 10 месяцев (2023-2025) </t>
  </si>
  <si>
    <t>Базовые дисциплины</t>
  </si>
  <si>
    <t>БУД.01</t>
  </si>
  <si>
    <t>БУД.02</t>
  </si>
  <si>
    <t>БУД.03</t>
  </si>
  <si>
    <t>БУД.04</t>
  </si>
  <si>
    <t>История</t>
  </si>
  <si>
    <t>БУД.05</t>
  </si>
  <si>
    <t>Обществознание</t>
  </si>
  <si>
    <t>БУД.06</t>
  </si>
  <si>
    <t>БУД.07</t>
  </si>
  <si>
    <t>БУД.08</t>
  </si>
  <si>
    <t>Химия</t>
  </si>
  <si>
    <t>БУД.09</t>
  </si>
  <si>
    <t>Биология</t>
  </si>
  <si>
    <t>БУД.10</t>
  </si>
  <si>
    <t>География</t>
  </si>
  <si>
    <t>Профильные дисциплины</t>
  </si>
  <si>
    <t>ПДУ01</t>
  </si>
  <si>
    <t xml:space="preserve">Математика </t>
  </si>
  <si>
    <t>ПДУ02</t>
  </si>
  <si>
    <t>ПДУ03</t>
  </si>
  <si>
    <t>Физика</t>
  </si>
  <si>
    <t>по выбору</t>
  </si>
  <si>
    <t>ВУД 01</t>
  </si>
  <si>
    <t>Башкирский язык (государственный)</t>
  </si>
  <si>
    <t>ВУД 02</t>
  </si>
  <si>
    <t>Основы проектной деятельности (индивидуальный проект)</t>
  </si>
  <si>
    <t>Введение в профессию</t>
  </si>
  <si>
    <t xml:space="preserve">Основы технологии сварки и сварочное оборудование </t>
  </si>
  <si>
    <t>ПА</t>
  </si>
  <si>
    <t>1 неделя</t>
  </si>
  <si>
    <t>2 недели</t>
  </si>
  <si>
    <t>ГИА</t>
  </si>
  <si>
    <t>100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</si>
</sst>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20"/>
      <name val="Times New Roman"/>
      <family val="1"/>
    </font>
    <font>
      <b/>
      <sz val="20"/>
      <color indexed="8"/>
      <name val="Calibri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3FFB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4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wrapText="1"/>
    </xf>
    <xf numFmtId="0" fontId="26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wrapText="1"/>
    </xf>
    <xf numFmtId="0" fontId="26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2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top" wrapText="1"/>
    </xf>
    <xf numFmtId="0" fontId="27" fillId="32" borderId="10" xfId="0" applyFont="1" applyFill="1" applyBorder="1" applyAlignment="1">
      <alignment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vertical="top" wrapText="1"/>
    </xf>
    <xf numFmtId="0" fontId="25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11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0" fillId="32" borderId="13" xfId="0" applyFill="1" applyBorder="1" applyAlignment="1">
      <alignment/>
    </xf>
    <xf numFmtId="0" fontId="4" fillId="32" borderId="13" xfId="0" applyFont="1" applyFill="1" applyBorder="1" applyAlignment="1">
      <alignment horizont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1" fontId="12" fillId="32" borderId="12" xfId="0" applyNumberFormat="1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" fontId="21" fillId="32" borderId="12" xfId="0" applyNumberFormat="1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1" fontId="17" fillId="32" borderId="12" xfId="0" applyNumberFormat="1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wrapText="1"/>
    </xf>
    <xf numFmtId="1" fontId="10" fillId="32" borderId="12" xfId="0" applyNumberFormat="1" applyFont="1" applyFill="1" applyBorder="1" applyAlignment="1">
      <alignment horizontal="center" vertical="center" wrapText="1"/>
    </xf>
    <xf numFmtId="1" fontId="18" fillId="13" borderId="17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6" fillId="32" borderId="18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16" fontId="26" fillId="34" borderId="10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 wrapText="1"/>
    </xf>
    <xf numFmtId="0" fontId="17" fillId="13" borderId="15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" fontId="18" fillId="32" borderId="20" xfId="0" applyNumberFormat="1" applyFont="1" applyFill="1" applyBorder="1" applyAlignment="1">
      <alignment horizontal="center" vertical="center" wrapText="1"/>
    </xf>
    <xf numFmtId="1" fontId="18" fillId="13" borderId="21" xfId="0" applyNumberFormat="1" applyFont="1" applyFill="1" applyBorder="1" applyAlignment="1">
      <alignment horizontal="center" vertical="center" wrapText="1"/>
    </xf>
    <xf numFmtId="1" fontId="18" fillId="32" borderId="22" xfId="0" applyNumberFormat="1" applyFont="1" applyFill="1" applyBorder="1" applyAlignment="1">
      <alignment horizontal="center" vertical="center" wrapText="1"/>
    </xf>
    <xf numFmtId="1" fontId="18" fillId="33" borderId="22" xfId="0" applyNumberFormat="1" applyFont="1" applyFill="1" applyBorder="1" applyAlignment="1">
      <alignment horizontal="center" vertical="center" wrapText="1"/>
    </xf>
    <xf numFmtId="1" fontId="18" fillId="33" borderId="23" xfId="0" applyNumberFormat="1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 wrapText="1"/>
    </xf>
    <xf numFmtId="1" fontId="18" fillId="35" borderId="24" xfId="0" applyNumberFormat="1" applyFont="1" applyFill="1" applyBorder="1" applyAlignment="1">
      <alignment horizontal="center" vertical="center" wrapText="1"/>
    </xf>
    <xf numFmtId="1" fontId="18" fillId="35" borderId="23" xfId="0" applyNumberFormat="1" applyFont="1" applyFill="1" applyBorder="1" applyAlignment="1">
      <alignment horizontal="center" vertical="center" wrapText="1"/>
    </xf>
    <xf numFmtId="1" fontId="18" fillId="35" borderId="2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textRotation="90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17" fillId="32" borderId="28" xfId="0" applyFont="1" applyFill="1" applyBorder="1" applyAlignment="1">
      <alignment horizontal="center" wrapText="1"/>
    </xf>
    <xf numFmtId="0" fontId="17" fillId="32" borderId="29" xfId="0" applyFont="1" applyFill="1" applyBorder="1" applyAlignment="1">
      <alignment horizontal="center" wrapText="1"/>
    </xf>
    <xf numFmtId="0" fontId="17" fillId="32" borderId="30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49" fontId="14" fillId="32" borderId="10" xfId="42" applyNumberFormat="1" applyFill="1" applyBorder="1" applyAlignment="1" applyProtection="1">
      <alignment horizontal="center" vertical="center" wrapText="1"/>
      <protection/>
    </xf>
    <xf numFmtId="0" fontId="17" fillId="32" borderId="10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center" wrapText="1"/>
    </xf>
    <xf numFmtId="0" fontId="32" fillId="1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29" fillId="34" borderId="13" xfId="0" applyNumberFormat="1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" fontId="15" fillId="32" borderId="12" xfId="0" applyNumberFormat="1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1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vertical="top" wrapText="1"/>
    </xf>
    <xf numFmtId="0" fontId="16" fillId="32" borderId="12" xfId="0" applyFont="1" applyFill="1" applyBorder="1" applyAlignment="1">
      <alignment horizontal="center" vertical="top" wrapText="1"/>
    </xf>
    <xf numFmtId="1" fontId="33" fillId="13" borderId="15" xfId="0" applyNumberFormat="1" applyFont="1" applyFill="1" applyBorder="1" applyAlignment="1">
      <alignment horizontal="center" vertical="center" wrapText="1"/>
    </xf>
    <xf numFmtId="0" fontId="33" fillId="13" borderId="3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textRotation="90" wrapText="1"/>
    </xf>
    <xf numFmtId="0" fontId="10" fillId="32" borderId="33" xfId="0" applyFont="1" applyFill="1" applyBorder="1" applyAlignment="1">
      <alignment horizontal="center" vertical="top" wrapText="1"/>
    </xf>
    <xf numFmtId="0" fontId="10" fillId="32" borderId="25" xfId="0" applyFont="1" applyFill="1" applyBorder="1" applyAlignment="1">
      <alignment horizontal="center" vertical="top" wrapText="1"/>
    </xf>
    <xf numFmtId="0" fontId="10" fillId="32" borderId="34" xfId="0" applyFont="1" applyFill="1" applyBorder="1" applyAlignment="1">
      <alignment horizontal="center" vertical="top" wrapText="1"/>
    </xf>
    <xf numFmtId="0" fontId="10" fillId="32" borderId="35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36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horizontal="center" vertical="top" wrapText="1"/>
    </xf>
    <xf numFmtId="0" fontId="34" fillId="32" borderId="0" xfId="0" applyFont="1" applyFill="1" applyAlignment="1">
      <alignment horizontal="center"/>
    </xf>
    <xf numFmtId="0" fontId="13" fillId="32" borderId="10" xfId="0" applyFont="1" applyFill="1" applyBorder="1" applyAlignment="1">
      <alignment horizontal="right" wrapText="1"/>
    </xf>
    <xf numFmtId="0" fontId="1" fillId="32" borderId="10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4" fillId="32" borderId="16" xfId="42" applyFill="1" applyBorder="1" applyAlignment="1" applyProtection="1">
      <alignment horizontal="center" vertical="top" wrapText="1"/>
      <protection/>
    </xf>
    <xf numFmtId="0" fontId="22" fillId="32" borderId="2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18" fillId="32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0" fontId="23" fillId="34" borderId="13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30" fillId="34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Layout" zoomScale="87" zoomScaleNormal="110" zoomScalePageLayoutView="87" workbookViewId="0" topLeftCell="A9">
      <selection activeCell="N52" sqref="N52:N53"/>
    </sheetView>
  </sheetViews>
  <sheetFormatPr defaultColWidth="9.140625" defaultRowHeight="12.75"/>
  <cols>
    <col min="1" max="1" width="11.8515625" style="0" customWidth="1"/>
    <col min="2" max="2" width="51.140625" style="0" customWidth="1"/>
    <col min="3" max="3" width="4.00390625" style="0" customWidth="1"/>
    <col min="4" max="4" width="3.8515625" style="0" customWidth="1"/>
    <col min="5" max="5" width="3.57421875" style="0" customWidth="1"/>
    <col min="6" max="6" width="4.421875" style="0" customWidth="1"/>
    <col min="7" max="8" width="10.8515625" style="0" customWidth="1"/>
    <col min="9" max="9" width="10.140625" style="0" bestFit="1" customWidth="1"/>
    <col min="10" max="10" width="9.140625" style="0" customWidth="1"/>
    <col min="11" max="11" width="10.421875" style="0" customWidth="1"/>
    <col min="12" max="12" width="10.8515625" style="0" bestFit="1" customWidth="1"/>
    <col min="14" max="14" width="9.8515625" style="0" bestFit="1" customWidth="1"/>
    <col min="15" max="15" width="10.8515625" style="0" bestFit="1" customWidth="1"/>
    <col min="16" max="16" width="10.140625" style="0" bestFit="1" customWidth="1"/>
    <col min="17" max="17" width="9.00390625" style="0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2.5" customHeight="1">
      <c r="A2" s="200" t="s">
        <v>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49.5" customHeight="1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17" ht="27" customHeight="1" thickBot="1">
      <c r="A4" s="146" t="s">
        <v>0</v>
      </c>
      <c r="B4" s="153" t="s">
        <v>1</v>
      </c>
      <c r="C4" s="154" t="s">
        <v>52</v>
      </c>
      <c r="D4" s="154"/>
      <c r="E4" s="154"/>
      <c r="F4" s="154"/>
      <c r="G4" s="145" t="s">
        <v>2</v>
      </c>
      <c r="H4" s="145"/>
      <c r="I4" s="145"/>
      <c r="J4" s="145"/>
      <c r="K4" s="145"/>
      <c r="L4" s="204" t="s">
        <v>53</v>
      </c>
      <c r="M4" s="204"/>
      <c r="N4" s="204"/>
      <c r="O4" s="204"/>
      <c r="P4" s="204"/>
      <c r="Q4" s="204"/>
    </row>
    <row r="5" spans="1:17" ht="19.5" customHeight="1">
      <c r="A5" s="146"/>
      <c r="B5" s="153"/>
      <c r="C5" s="154"/>
      <c r="D5" s="154"/>
      <c r="E5" s="154"/>
      <c r="F5" s="154"/>
      <c r="G5" s="146" t="s">
        <v>3</v>
      </c>
      <c r="H5" s="146" t="s">
        <v>56</v>
      </c>
      <c r="I5" s="147" t="s">
        <v>54</v>
      </c>
      <c r="J5" s="147"/>
      <c r="K5" s="148"/>
      <c r="L5" s="149" t="s">
        <v>4</v>
      </c>
      <c r="M5" s="150"/>
      <c r="N5" s="151"/>
      <c r="O5" s="149" t="s">
        <v>5</v>
      </c>
      <c r="P5" s="150"/>
      <c r="Q5" s="151"/>
    </row>
    <row r="6" spans="1:17" ht="12" customHeight="1">
      <c r="A6" s="146"/>
      <c r="B6" s="153"/>
      <c r="C6" s="154"/>
      <c r="D6" s="154"/>
      <c r="E6" s="154"/>
      <c r="F6" s="154"/>
      <c r="G6" s="146"/>
      <c r="H6" s="146"/>
      <c r="I6" s="191" t="s">
        <v>6</v>
      </c>
      <c r="J6" s="185" t="s">
        <v>7</v>
      </c>
      <c r="K6" s="186"/>
      <c r="L6" s="29" t="s">
        <v>8</v>
      </c>
      <c r="M6" s="3" t="s">
        <v>9</v>
      </c>
      <c r="N6" s="152" t="s">
        <v>63</v>
      </c>
      <c r="O6" s="29" t="s">
        <v>10</v>
      </c>
      <c r="P6" s="3" t="s">
        <v>11</v>
      </c>
      <c r="Q6" s="152" t="s">
        <v>64</v>
      </c>
    </row>
    <row r="7" spans="1:17" ht="15">
      <c r="A7" s="146"/>
      <c r="B7" s="153"/>
      <c r="C7" s="154"/>
      <c r="D7" s="154"/>
      <c r="E7" s="154"/>
      <c r="F7" s="154"/>
      <c r="G7" s="146"/>
      <c r="H7" s="146"/>
      <c r="I7" s="191"/>
      <c r="J7" s="185"/>
      <c r="K7" s="186"/>
      <c r="L7" s="30">
        <v>17</v>
      </c>
      <c r="M7" s="31">
        <v>23</v>
      </c>
      <c r="N7" s="152"/>
      <c r="O7" s="30">
        <v>17</v>
      </c>
      <c r="P7" s="31">
        <v>21</v>
      </c>
      <c r="Q7" s="152"/>
    </row>
    <row r="8" spans="1:17" ht="48" customHeight="1">
      <c r="A8" s="146"/>
      <c r="B8" s="153"/>
      <c r="C8" s="154"/>
      <c r="D8" s="154"/>
      <c r="E8" s="154"/>
      <c r="F8" s="154"/>
      <c r="G8" s="146"/>
      <c r="H8" s="146"/>
      <c r="I8" s="191"/>
      <c r="J8" s="32" t="s">
        <v>12</v>
      </c>
      <c r="K8" s="33" t="s">
        <v>55</v>
      </c>
      <c r="L8" s="34" t="s">
        <v>57</v>
      </c>
      <c r="M8" s="35" t="s">
        <v>57</v>
      </c>
      <c r="N8" s="152"/>
      <c r="O8" s="34" t="s">
        <v>57</v>
      </c>
      <c r="P8" s="35" t="s">
        <v>57</v>
      </c>
      <c r="Q8" s="152"/>
    </row>
    <row r="9" spans="1:17" ht="13.5" thickBot="1">
      <c r="A9" s="4">
        <v>1</v>
      </c>
      <c r="B9" s="4">
        <v>2</v>
      </c>
      <c r="C9" s="159">
        <v>3</v>
      </c>
      <c r="D9" s="159"/>
      <c r="E9" s="159"/>
      <c r="F9" s="159"/>
      <c r="G9" s="4">
        <v>4</v>
      </c>
      <c r="H9" s="4">
        <v>5</v>
      </c>
      <c r="I9" s="4">
        <v>6</v>
      </c>
      <c r="J9" s="4">
        <v>7</v>
      </c>
      <c r="K9" s="36">
        <v>8</v>
      </c>
      <c r="L9" s="37">
        <v>9</v>
      </c>
      <c r="M9" s="4">
        <v>10</v>
      </c>
      <c r="N9" s="38"/>
      <c r="O9" s="37">
        <v>11</v>
      </c>
      <c r="P9" s="4">
        <v>12</v>
      </c>
      <c r="Q9" s="39"/>
    </row>
    <row r="10" spans="1:17" ht="28.5">
      <c r="A10" s="2" t="s">
        <v>13</v>
      </c>
      <c r="B10" s="120" t="s">
        <v>61</v>
      </c>
      <c r="C10" s="3" t="s">
        <v>40</v>
      </c>
      <c r="D10" s="3" t="s">
        <v>41</v>
      </c>
      <c r="E10" s="3" t="s">
        <v>42</v>
      </c>
      <c r="F10" s="3" t="s">
        <v>43</v>
      </c>
      <c r="G10" s="60">
        <f aca="true" t="shared" si="0" ref="G10:Q10">G12+G13+G14+G15+G16+G17+G18+G19+G20+G21+G23+G24+G25+G27+G28+G29</f>
        <v>2160</v>
      </c>
      <c r="H10" s="60">
        <f t="shared" si="0"/>
        <v>720</v>
      </c>
      <c r="I10" s="60">
        <f t="shared" si="0"/>
        <v>1476</v>
      </c>
      <c r="J10" s="60">
        <f t="shared" si="0"/>
        <v>0</v>
      </c>
      <c r="K10" s="60">
        <f t="shared" si="0"/>
        <v>0</v>
      </c>
      <c r="L10" s="60">
        <f t="shared" si="0"/>
        <v>576</v>
      </c>
      <c r="M10" s="60">
        <f t="shared" si="0"/>
        <v>900</v>
      </c>
      <c r="N10" s="60">
        <f t="shared" si="0"/>
        <v>100</v>
      </c>
      <c r="O10" s="60">
        <f t="shared" si="0"/>
        <v>0</v>
      </c>
      <c r="P10" s="60">
        <f t="shared" si="0"/>
        <v>0</v>
      </c>
      <c r="Q10" s="60">
        <f t="shared" si="0"/>
        <v>0</v>
      </c>
    </row>
    <row r="11" spans="1:17" ht="18" customHeight="1">
      <c r="A11" s="2"/>
      <c r="B11" s="121" t="s">
        <v>83</v>
      </c>
      <c r="C11" s="3"/>
      <c r="D11" s="3"/>
      <c r="E11" s="3"/>
      <c r="F11" s="3"/>
      <c r="G11" s="122"/>
      <c r="H11" s="122"/>
      <c r="I11" s="123"/>
      <c r="J11" s="124"/>
      <c r="K11" s="122"/>
      <c r="L11" s="125"/>
      <c r="M11" s="126"/>
      <c r="N11" s="127"/>
      <c r="O11" s="128"/>
      <c r="P11" s="129"/>
      <c r="Q11" s="130"/>
    </row>
    <row r="12" spans="1:17" ht="18" customHeight="1">
      <c r="A12" s="119" t="s">
        <v>84</v>
      </c>
      <c r="B12" s="6" t="s">
        <v>77</v>
      </c>
      <c r="C12" s="46"/>
      <c r="D12" s="46" t="s">
        <v>48</v>
      </c>
      <c r="E12" s="46"/>
      <c r="F12" s="7"/>
      <c r="G12" s="23">
        <f aca="true" t="shared" si="1" ref="G12:G21">H12+I12</f>
        <v>135</v>
      </c>
      <c r="H12" s="47">
        <f>I12/2</f>
        <v>45</v>
      </c>
      <c r="I12" s="61">
        <v>90</v>
      </c>
      <c r="J12" s="41"/>
      <c r="K12" s="40"/>
      <c r="L12" s="62">
        <v>34</v>
      </c>
      <c r="M12" s="63">
        <f>I12-L12</f>
        <v>56</v>
      </c>
      <c r="N12" s="64">
        <v>16</v>
      </c>
      <c r="O12" s="131"/>
      <c r="P12" s="132"/>
      <c r="Q12" s="133"/>
    </row>
    <row r="13" spans="1:17" ht="21.75" customHeight="1">
      <c r="A13" s="119" t="s">
        <v>85</v>
      </c>
      <c r="B13" s="6" t="s">
        <v>78</v>
      </c>
      <c r="C13" s="46"/>
      <c r="D13" s="46"/>
      <c r="E13" s="46"/>
      <c r="F13" s="46"/>
      <c r="G13" s="23">
        <f t="shared" si="1"/>
        <v>165</v>
      </c>
      <c r="H13" s="47">
        <f aca="true" t="shared" si="2" ref="H13:H21">I13/2</f>
        <v>55</v>
      </c>
      <c r="I13" s="61">
        <v>110</v>
      </c>
      <c r="J13" s="41"/>
      <c r="K13" s="40"/>
      <c r="L13" s="62">
        <v>34</v>
      </c>
      <c r="M13" s="63">
        <f aca="true" t="shared" si="3" ref="M13:M21">I13-L13</f>
        <v>76</v>
      </c>
      <c r="N13" s="64"/>
      <c r="O13" s="131"/>
      <c r="P13" s="132"/>
      <c r="Q13" s="133"/>
    </row>
    <row r="14" spans="1:17" ht="20.25" customHeight="1">
      <c r="A14" s="119" t="s">
        <v>86</v>
      </c>
      <c r="B14" s="6" t="s">
        <v>14</v>
      </c>
      <c r="C14" s="46"/>
      <c r="D14" s="46"/>
      <c r="E14" s="46"/>
      <c r="F14" s="46"/>
      <c r="G14" s="23">
        <f t="shared" si="1"/>
        <v>165</v>
      </c>
      <c r="H14" s="47">
        <f t="shared" si="2"/>
        <v>55</v>
      </c>
      <c r="I14" s="61">
        <v>110</v>
      </c>
      <c r="J14" s="41"/>
      <c r="K14" s="40"/>
      <c r="L14" s="62">
        <v>34</v>
      </c>
      <c r="M14" s="63">
        <f t="shared" si="3"/>
        <v>76</v>
      </c>
      <c r="N14" s="64">
        <v>10</v>
      </c>
      <c r="O14" s="131"/>
      <c r="P14" s="132"/>
      <c r="Q14" s="133"/>
    </row>
    <row r="15" spans="1:17" ht="18" customHeight="1">
      <c r="A15" s="119" t="s">
        <v>87</v>
      </c>
      <c r="B15" s="6" t="s">
        <v>88</v>
      </c>
      <c r="C15" s="46"/>
      <c r="D15" s="46"/>
      <c r="E15" s="46"/>
      <c r="F15" s="134"/>
      <c r="G15" s="23">
        <f t="shared" si="1"/>
        <v>174</v>
      </c>
      <c r="H15" s="47">
        <f t="shared" si="2"/>
        <v>58</v>
      </c>
      <c r="I15" s="61">
        <v>116</v>
      </c>
      <c r="J15" s="41"/>
      <c r="K15" s="40"/>
      <c r="L15" s="62">
        <v>70</v>
      </c>
      <c r="M15" s="63">
        <f t="shared" si="3"/>
        <v>46</v>
      </c>
      <c r="N15" s="64">
        <v>6</v>
      </c>
      <c r="O15" s="131"/>
      <c r="P15" s="132"/>
      <c r="Q15" s="133"/>
    </row>
    <row r="16" spans="1:17" ht="21.75" customHeight="1">
      <c r="A16" s="119" t="s">
        <v>89</v>
      </c>
      <c r="B16" s="6" t="s">
        <v>90</v>
      </c>
      <c r="C16" s="46"/>
      <c r="D16" s="46"/>
      <c r="E16" s="46"/>
      <c r="F16" s="46"/>
      <c r="G16" s="23">
        <f t="shared" si="1"/>
        <v>120</v>
      </c>
      <c r="H16" s="47">
        <f t="shared" si="2"/>
        <v>40</v>
      </c>
      <c r="I16" s="61">
        <v>80</v>
      </c>
      <c r="J16" s="41"/>
      <c r="K16" s="40"/>
      <c r="L16" s="62">
        <v>34</v>
      </c>
      <c r="M16" s="63">
        <f t="shared" si="3"/>
        <v>46</v>
      </c>
      <c r="N16" s="64">
        <v>6</v>
      </c>
      <c r="O16" s="131"/>
      <c r="P16" s="132"/>
      <c r="Q16" s="133"/>
    </row>
    <row r="17" spans="1:17" ht="21.75" customHeight="1">
      <c r="A17" s="119" t="s">
        <v>91</v>
      </c>
      <c r="B17" s="6" t="s">
        <v>15</v>
      </c>
      <c r="C17" s="46"/>
      <c r="D17" s="46"/>
      <c r="E17" s="46"/>
      <c r="F17" s="46"/>
      <c r="G17" s="23">
        <f t="shared" si="1"/>
        <v>120</v>
      </c>
      <c r="H17" s="47">
        <f t="shared" si="2"/>
        <v>40</v>
      </c>
      <c r="I17" s="61">
        <v>80</v>
      </c>
      <c r="J17" s="41"/>
      <c r="K17" s="40"/>
      <c r="L17" s="62">
        <v>34</v>
      </c>
      <c r="M17" s="63">
        <f t="shared" si="3"/>
        <v>46</v>
      </c>
      <c r="N17" s="65"/>
      <c r="O17" s="131"/>
      <c r="P17" s="132"/>
      <c r="Q17" s="133"/>
    </row>
    <row r="18" spans="1:17" ht="18" customHeight="1">
      <c r="A18" s="119" t="s">
        <v>92</v>
      </c>
      <c r="B18" s="8" t="s">
        <v>50</v>
      </c>
      <c r="C18" s="46"/>
      <c r="D18" s="46" t="s">
        <v>49</v>
      </c>
      <c r="E18" s="46"/>
      <c r="F18" s="46"/>
      <c r="G18" s="23">
        <f t="shared" si="1"/>
        <v>105</v>
      </c>
      <c r="H18" s="47">
        <f t="shared" si="2"/>
        <v>35</v>
      </c>
      <c r="I18" s="61">
        <v>70</v>
      </c>
      <c r="J18" s="41"/>
      <c r="K18" s="40"/>
      <c r="L18" s="62">
        <v>34</v>
      </c>
      <c r="M18" s="63">
        <f t="shared" si="3"/>
        <v>36</v>
      </c>
      <c r="N18" s="64"/>
      <c r="O18" s="131"/>
      <c r="P18" s="132"/>
      <c r="Q18" s="133"/>
    </row>
    <row r="19" spans="1:17" ht="18" customHeight="1">
      <c r="A19" s="119" t="s">
        <v>93</v>
      </c>
      <c r="B19" s="6" t="s">
        <v>94</v>
      </c>
      <c r="C19" s="46"/>
      <c r="D19" s="46" t="s">
        <v>49</v>
      </c>
      <c r="E19" s="46"/>
      <c r="F19" s="46"/>
      <c r="G19" s="23">
        <f t="shared" si="1"/>
        <v>75</v>
      </c>
      <c r="H19" s="47">
        <f t="shared" si="2"/>
        <v>25</v>
      </c>
      <c r="I19" s="61">
        <v>50</v>
      </c>
      <c r="J19" s="41"/>
      <c r="K19" s="40"/>
      <c r="L19" s="62">
        <v>34</v>
      </c>
      <c r="M19" s="63">
        <f t="shared" si="3"/>
        <v>16</v>
      </c>
      <c r="N19" s="64">
        <v>5</v>
      </c>
      <c r="O19" s="131"/>
      <c r="P19" s="132"/>
      <c r="Q19" s="133"/>
    </row>
    <row r="20" spans="1:17" ht="18.75" customHeight="1">
      <c r="A20" s="119" t="s">
        <v>95</v>
      </c>
      <c r="B20" s="6" t="s">
        <v>96</v>
      </c>
      <c r="C20" s="46"/>
      <c r="D20" s="46"/>
      <c r="E20" s="46"/>
      <c r="F20" s="134"/>
      <c r="G20" s="23">
        <f t="shared" si="1"/>
        <v>75</v>
      </c>
      <c r="H20" s="47">
        <f t="shared" si="2"/>
        <v>25</v>
      </c>
      <c r="I20" s="61">
        <v>50</v>
      </c>
      <c r="J20" s="41"/>
      <c r="K20" s="40"/>
      <c r="L20" s="62">
        <v>34</v>
      </c>
      <c r="M20" s="63">
        <f t="shared" si="3"/>
        <v>16</v>
      </c>
      <c r="N20" s="64">
        <v>4</v>
      </c>
      <c r="O20" s="131"/>
      <c r="P20" s="132"/>
      <c r="Q20" s="133"/>
    </row>
    <row r="21" spans="1:17" ht="18" customHeight="1">
      <c r="A21" s="119" t="s">
        <v>97</v>
      </c>
      <c r="B21" s="6" t="s">
        <v>98</v>
      </c>
      <c r="C21" s="46"/>
      <c r="D21" s="46" t="s">
        <v>49</v>
      </c>
      <c r="E21" s="46"/>
      <c r="F21" s="46"/>
      <c r="G21" s="23">
        <f t="shared" si="1"/>
        <v>75</v>
      </c>
      <c r="H21" s="47">
        <f t="shared" si="2"/>
        <v>25</v>
      </c>
      <c r="I21" s="61">
        <v>50</v>
      </c>
      <c r="J21" s="41"/>
      <c r="K21" s="40"/>
      <c r="L21" s="62">
        <v>34</v>
      </c>
      <c r="M21" s="63">
        <f t="shared" si="3"/>
        <v>16</v>
      </c>
      <c r="N21" s="64">
        <v>4</v>
      </c>
      <c r="O21" s="131"/>
      <c r="P21" s="132"/>
      <c r="Q21" s="133"/>
    </row>
    <row r="22" spans="1:17" ht="21.75" customHeight="1">
      <c r="A22" s="58"/>
      <c r="B22" s="135" t="s">
        <v>99</v>
      </c>
      <c r="C22" s="46"/>
      <c r="D22" s="46"/>
      <c r="E22" s="46"/>
      <c r="F22" s="46"/>
      <c r="G22" s="23"/>
      <c r="H22" s="136"/>
      <c r="I22" s="137"/>
      <c r="J22" s="138"/>
      <c r="K22" s="138"/>
      <c r="L22" s="71"/>
      <c r="M22" s="71"/>
      <c r="N22" s="139"/>
      <c r="O22" s="140"/>
      <c r="P22" s="141"/>
      <c r="Q22" s="142"/>
    </row>
    <row r="23" spans="1:17" ht="21.75" customHeight="1">
      <c r="A23" s="58" t="s">
        <v>100</v>
      </c>
      <c r="B23" s="8" t="s">
        <v>101</v>
      </c>
      <c r="C23" s="46"/>
      <c r="D23" s="46" t="s">
        <v>48</v>
      </c>
      <c r="E23" s="46"/>
      <c r="F23" s="46"/>
      <c r="G23" s="23">
        <f>H23+I23</f>
        <v>363</v>
      </c>
      <c r="H23" s="47">
        <f>I23/2</f>
        <v>121</v>
      </c>
      <c r="I23" s="137">
        <v>242</v>
      </c>
      <c r="J23" s="138"/>
      <c r="K23" s="138"/>
      <c r="L23" s="71">
        <v>34</v>
      </c>
      <c r="M23" s="63">
        <f>I23-L23</f>
        <v>208</v>
      </c>
      <c r="N23" s="139">
        <v>17</v>
      </c>
      <c r="O23" s="140"/>
      <c r="P23" s="141"/>
      <c r="Q23" s="142"/>
    </row>
    <row r="24" spans="1:17" ht="21.75" customHeight="1">
      <c r="A24" s="58" t="s">
        <v>102</v>
      </c>
      <c r="B24" s="8" t="s">
        <v>62</v>
      </c>
      <c r="C24" s="46"/>
      <c r="D24" s="46"/>
      <c r="E24" s="46"/>
      <c r="F24" s="46"/>
      <c r="G24" s="23">
        <f>H24+I24</f>
        <v>150</v>
      </c>
      <c r="H24" s="47">
        <f>I24/2</f>
        <v>50</v>
      </c>
      <c r="I24" s="137">
        <v>100</v>
      </c>
      <c r="J24" s="138"/>
      <c r="K24" s="138"/>
      <c r="L24" s="71">
        <v>34</v>
      </c>
      <c r="M24" s="63">
        <f>I24-L24</f>
        <v>66</v>
      </c>
      <c r="N24" s="139">
        <v>12</v>
      </c>
      <c r="O24" s="140"/>
      <c r="P24" s="141"/>
      <c r="Q24" s="142"/>
    </row>
    <row r="25" spans="1:17" ht="21.75" customHeight="1">
      <c r="A25" s="58" t="s">
        <v>103</v>
      </c>
      <c r="B25" s="8" t="s">
        <v>104</v>
      </c>
      <c r="C25" s="46"/>
      <c r="D25" s="46" t="s">
        <v>48</v>
      </c>
      <c r="E25" s="46"/>
      <c r="F25" s="46"/>
      <c r="G25" s="23">
        <f>H25+I25</f>
        <v>279</v>
      </c>
      <c r="H25" s="47">
        <f>I25/2</f>
        <v>93</v>
      </c>
      <c r="I25" s="137">
        <v>186</v>
      </c>
      <c r="J25" s="138"/>
      <c r="K25" s="138"/>
      <c r="L25" s="71">
        <v>34</v>
      </c>
      <c r="M25" s="63">
        <f>I25-L25</f>
        <v>152</v>
      </c>
      <c r="N25" s="139">
        <v>16</v>
      </c>
      <c r="O25" s="140"/>
      <c r="P25" s="141"/>
      <c r="Q25" s="142"/>
    </row>
    <row r="26" spans="1:17" ht="21.75" customHeight="1">
      <c r="A26" s="58"/>
      <c r="B26" s="135" t="s">
        <v>105</v>
      </c>
      <c r="C26" s="46"/>
      <c r="D26" s="46"/>
      <c r="E26" s="46"/>
      <c r="F26" s="46"/>
      <c r="G26" s="23"/>
      <c r="H26" s="136"/>
      <c r="I26" s="137"/>
      <c r="J26" s="138"/>
      <c r="K26" s="138"/>
      <c r="L26" s="71"/>
      <c r="M26" s="71"/>
      <c r="N26" s="139"/>
      <c r="O26" s="140"/>
      <c r="P26" s="141"/>
      <c r="Q26" s="142"/>
    </row>
    <row r="27" spans="1:17" ht="21.75" customHeight="1">
      <c r="A27" s="58" t="s">
        <v>106</v>
      </c>
      <c r="B27" s="8" t="s">
        <v>107</v>
      </c>
      <c r="C27" s="46"/>
      <c r="D27" s="46"/>
      <c r="E27" s="46"/>
      <c r="F27" s="46"/>
      <c r="G27" s="23">
        <f>H27+I27</f>
        <v>105</v>
      </c>
      <c r="H27" s="47">
        <f>I27/2</f>
        <v>35</v>
      </c>
      <c r="I27" s="137">
        <v>70</v>
      </c>
      <c r="J27" s="138"/>
      <c r="K27" s="138"/>
      <c r="L27" s="71">
        <v>34</v>
      </c>
      <c r="M27" s="63">
        <f>I27-L27</f>
        <v>36</v>
      </c>
      <c r="N27" s="139">
        <v>4</v>
      </c>
      <c r="O27" s="140"/>
      <c r="P27" s="141"/>
      <c r="Q27" s="142"/>
    </row>
    <row r="28" spans="1:17" ht="21.75" customHeight="1">
      <c r="A28" s="58" t="s">
        <v>108</v>
      </c>
      <c r="B28" s="8" t="s">
        <v>80</v>
      </c>
      <c r="C28" s="46"/>
      <c r="D28" s="46"/>
      <c r="E28" s="46"/>
      <c r="F28" s="46"/>
      <c r="G28" s="23">
        <f>H28+I28</f>
        <v>54</v>
      </c>
      <c r="H28" s="47">
        <f>I28/2</f>
        <v>18</v>
      </c>
      <c r="I28" s="137">
        <v>36</v>
      </c>
      <c r="J28" s="138"/>
      <c r="K28" s="138"/>
      <c r="L28" s="71">
        <v>36</v>
      </c>
      <c r="M28" s="63">
        <f>I28-L28</f>
        <v>0</v>
      </c>
      <c r="N28" s="139"/>
      <c r="O28" s="140"/>
      <c r="P28" s="141"/>
      <c r="Q28" s="142"/>
    </row>
    <row r="29" spans="1:17" ht="35.25" customHeight="1">
      <c r="A29" s="58"/>
      <c r="B29" s="135" t="s">
        <v>109</v>
      </c>
      <c r="C29" s="46"/>
      <c r="D29" s="46"/>
      <c r="E29" s="46"/>
      <c r="F29" s="46"/>
      <c r="G29" s="23"/>
      <c r="H29" s="136"/>
      <c r="I29" s="137">
        <v>36</v>
      </c>
      <c r="J29" s="138"/>
      <c r="K29" s="138"/>
      <c r="L29" s="71">
        <v>28</v>
      </c>
      <c r="M29" s="71">
        <v>8</v>
      </c>
      <c r="N29" s="139"/>
      <c r="O29" s="140"/>
      <c r="P29" s="141"/>
      <c r="Q29" s="142"/>
    </row>
    <row r="30" spans="1:17" ht="12.75" customHeight="1">
      <c r="A30" s="155" t="s">
        <v>16</v>
      </c>
      <c r="B30" s="156" t="s">
        <v>17</v>
      </c>
      <c r="C30" s="158" t="s">
        <v>40</v>
      </c>
      <c r="D30" s="158" t="s">
        <v>41</v>
      </c>
      <c r="E30" s="158" t="s">
        <v>42</v>
      </c>
      <c r="F30" s="158" t="s">
        <v>43</v>
      </c>
      <c r="G30" s="176">
        <f>SUM(G32:G38)</f>
        <v>378</v>
      </c>
      <c r="H30" s="176">
        <f>SUM(H32:H38)</f>
        <v>126</v>
      </c>
      <c r="I30" s="162">
        <f>I32+I33+I34+I35+I36+I37+I38</f>
        <v>252</v>
      </c>
      <c r="J30" s="208">
        <f aca="true" t="shared" si="4" ref="J30:P30">J32+J33+J38+J34+J35+J36+J37</f>
        <v>20</v>
      </c>
      <c r="K30" s="189">
        <f t="shared" si="4"/>
        <v>10</v>
      </c>
      <c r="L30" s="163">
        <f t="shared" si="4"/>
        <v>36</v>
      </c>
      <c r="M30" s="178">
        <f t="shared" si="4"/>
        <v>0</v>
      </c>
      <c r="N30" s="175">
        <f t="shared" si="4"/>
        <v>0</v>
      </c>
      <c r="O30" s="179">
        <f t="shared" si="4"/>
        <v>216</v>
      </c>
      <c r="P30" s="174">
        <f t="shared" si="4"/>
        <v>0</v>
      </c>
      <c r="Q30" s="215">
        <v>25</v>
      </c>
    </row>
    <row r="31" spans="1:17" ht="12" customHeight="1">
      <c r="A31" s="155"/>
      <c r="B31" s="157"/>
      <c r="C31" s="158"/>
      <c r="D31" s="158"/>
      <c r="E31" s="158"/>
      <c r="F31" s="158"/>
      <c r="G31" s="177"/>
      <c r="H31" s="177"/>
      <c r="I31" s="162"/>
      <c r="J31" s="208"/>
      <c r="K31" s="189"/>
      <c r="L31" s="163"/>
      <c r="M31" s="178"/>
      <c r="N31" s="175"/>
      <c r="O31" s="179"/>
      <c r="P31" s="174"/>
      <c r="Q31" s="216"/>
    </row>
    <row r="32" spans="1:18" ht="18.75" customHeight="1">
      <c r="A32" s="9" t="s">
        <v>44</v>
      </c>
      <c r="B32" s="10" t="s">
        <v>37</v>
      </c>
      <c r="C32" s="11"/>
      <c r="D32" s="11" t="s">
        <v>49</v>
      </c>
      <c r="E32" s="11"/>
      <c r="F32" s="11"/>
      <c r="G32" s="23">
        <f aca="true" t="shared" si="5" ref="G32:G37">I32+H32</f>
        <v>54</v>
      </c>
      <c r="H32" s="47">
        <f aca="true" t="shared" si="6" ref="H32:H38">I32/2</f>
        <v>18</v>
      </c>
      <c r="I32" s="78">
        <v>36</v>
      </c>
      <c r="J32" s="51"/>
      <c r="K32" s="42"/>
      <c r="L32" s="68"/>
      <c r="M32" s="69"/>
      <c r="N32" s="70"/>
      <c r="O32" s="72">
        <v>36</v>
      </c>
      <c r="P32" s="73"/>
      <c r="Q32" s="213">
        <v>5</v>
      </c>
      <c r="R32" s="1"/>
    </row>
    <row r="33" spans="1:17" ht="22.5">
      <c r="A33" s="9" t="s">
        <v>81</v>
      </c>
      <c r="B33" s="10" t="s">
        <v>18</v>
      </c>
      <c r="C33" s="13"/>
      <c r="D33" s="13"/>
      <c r="E33" s="13"/>
      <c r="F33" s="13"/>
      <c r="G33" s="23">
        <f t="shared" si="5"/>
        <v>54</v>
      </c>
      <c r="H33" s="47">
        <f t="shared" si="6"/>
        <v>18</v>
      </c>
      <c r="I33" s="78">
        <v>36</v>
      </c>
      <c r="J33" s="51">
        <v>20</v>
      </c>
      <c r="K33" s="43">
        <v>10</v>
      </c>
      <c r="L33" s="62"/>
      <c r="M33" s="71"/>
      <c r="N33" s="63"/>
      <c r="O33" s="74">
        <v>36</v>
      </c>
      <c r="P33" s="75"/>
      <c r="Q33" s="76">
        <v>5</v>
      </c>
    </row>
    <row r="34" spans="1:17" ht="22.5">
      <c r="A34" s="9" t="s">
        <v>45</v>
      </c>
      <c r="B34" s="10" t="s">
        <v>19</v>
      </c>
      <c r="C34" s="13" t="s">
        <v>49</v>
      </c>
      <c r="D34" s="13"/>
      <c r="E34" s="13"/>
      <c r="F34" s="13"/>
      <c r="G34" s="23">
        <f t="shared" si="5"/>
        <v>54</v>
      </c>
      <c r="H34" s="47">
        <f t="shared" si="6"/>
        <v>18</v>
      </c>
      <c r="I34" s="78">
        <v>36</v>
      </c>
      <c r="J34" s="51"/>
      <c r="K34" s="43"/>
      <c r="L34" s="62"/>
      <c r="M34" s="71"/>
      <c r="N34" s="63"/>
      <c r="O34" s="74">
        <v>36</v>
      </c>
      <c r="P34" s="75"/>
      <c r="Q34" s="76">
        <v>5</v>
      </c>
    </row>
    <row r="35" spans="1:17" ht="22.5">
      <c r="A35" s="9" t="s">
        <v>46</v>
      </c>
      <c r="B35" s="10" t="s">
        <v>38</v>
      </c>
      <c r="C35" s="13"/>
      <c r="D35" s="13"/>
      <c r="E35" s="13" t="s">
        <v>49</v>
      </c>
      <c r="F35" s="13"/>
      <c r="G35" s="23">
        <f t="shared" si="5"/>
        <v>54</v>
      </c>
      <c r="H35" s="47">
        <f t="shared" si="6"/>
        <v>18</v>
      </c>
      <c r="I35" s="78">
        <v>36</v>
      </c>
      <c r="J35" s="51"/>
      <c r="K35" s="43"/>
      <c r="L35" s="62"/>
      <c r="M35" s="71"/>
      <c r="N35" s="63"/>
      <c r="O35" s="74">
        <v>36</v>
      </c>
      <c r="P35" s="75"/>
      <c r="Q35" s="76">
        <v>5</v>
      </c>
    </row>
    <row r="36" spans="1:17" ht="22.5">
      <c r="A36" s="9" t="s">
        <v>60</v>
      </c>
      <c r="B36" s="14" t="s">
        <v>39</v>
      </c>
      <c r="C36" s="13"/>
      <c r="D36" s="13"/>
      <c r="E36" s="13"/>
      <c r="F36" s="13"/>
      <c r="G36" s="23">
        <f t="shared" si="5"/>
        <v>54</v>
      </c>
      <c r="H36" s="47">
        <f t="shared" si="6"/>
        <v>18</v>
      </c>
      <c r="I36" s="78">
        <v>36</v>
      </c>
      <c r="J36" s="51"/>
      <c r="K36" s="43"/>
      <c r="L36" s="62"/>
      <c r="M36" s="71"/>
      <c r="N36" s="63"/>
      <c r="O36" s="74">
        <v>36</v>
      </c>
      <c r="P36" s="75"/>
      <c r="Q36" s="76">
        <v>5</v>
      </c>
    </row>
    <row r="37" spans="1:17" ht="24" customHeight="1">
      <c r="A37" s="9" t="s">
        <v>74</v>
      </c>
      <c r="B37" s="10" t="s">
        <v>20</v>
      </c>
      <c r="C37" s="13"/>
      <c r="D37" s="13"/>
      <c r="E37" s="13"/>
      <c r="F37" s="13"/>
      <c r="G37" s="23">
        <f t="shared" si="5"/>
        <v>54</v>
      </c>
      <c r="H37" s="47">
        <f t="shared" si="6"/>
        <v>18</v>
      </c>
      <c r="I37" s="78">
        <v>36</v>
      </c>
      <c r="J37" s="51"/>
      <c r="K37" s="43"/>
      <c r="L37" s="62"/>
      <c r="M37" s="71"/>
      <c r="N37" s="63"/>
      <c r="O37" s="74">
        <v>36</v>
      </c>
      <c r="P37" s="75"/>
      <c r="Q37" s="212"/>
    </row>
    <row r="38" spans="1:17" ht="21.75" customHeight="1">
      <c r="A38" s="9" t="s">
        <v>75</v>
      </c>
      <c r="B38" s="10" t="s">
        <v>110</v>
      </c>
      <c r="C38" s="15"/>
      <c r="D38" s="15"/>
      <c r="E38" s="15"/>
      <c r="F38" s="15"/>
      <c r="G38" s="23">
        <f>H38+I38</f>
        <v>54</v>
      </c>
      <c r="H38" s="47">
        <f t="shared" si="6"/>
        <v>18</v>
      </c>
      <c r="I38" s="78">
        <v>36</v>
      </c>
      <c r="J38" s="66"/>
      <c r="K38" s="67"/>
      <c r="L38" s="62">
        <v>36</v>
      </c>
      <c r="M38" s="63"/>
      <c r="N38" s="64"/>
      <c r="O38" s="74"/>
      <c r="P38" s="77"/>
      <c r="Q38" s="214"/>
    </row>
    <row r="39" spans="1:17" ht="20.25">
      <c r="A39" s="2" t="s">
        <v>21</v>
      </c>
      <c r="B39" s="26" t="s">
        <v>22</v>
      </c>
      <c r="C39" s="3" t="s">
        <v>40</v>
      </c>
      <c r="D39" s="3" t="s">
        <v>41</v>
      </c>
      <c r="E39" s="3" t="s">
        <v>42</v>
      </c>
      <c r="F39" s="3" t="s">
        <v>43</v>
      </c>
      <c r="G39" s="79">
        <f>G41+G47+G51</f>
        <v>964</v>
      </c>
      <c r="H39" s="79">
        <f>H41+H47+H51</f>
        <v>146</v>
      </c>
      <c r="I39" s="79">
        <f>I41+I47+I51</f>
        <v>1116</v>
      </c>
      <c r="J39" s="79">
        <f aca="true" t="shared" si="7" ref="J39:Q39">J41+J47+J51</f>
        <v>0</v>
      </c>
      <c r="K39" s="79">
        <f t="shared" si="7"/>
        <v>0</v>
      </c>
      <c r="L39" s="79">
        <f t="shared" si="7"/>
        <v>0</v>
      </c>
      <c r="M39" s="79">
        <f t="shared" si="7"/>
        <v>0</v>
      </c>
      <c r="N39" s="79">
        <f t="shared" si="7"/>
        <v>0</v>
      </c>
      <c r="O39" s="79">
        <f t="shared" si="7"/>
        <v>396</v>
      </c>
      <c r="P39" s="79">
        <f t="shared" si="7"/>
        <v>720</v>
      </c>
      <c r="Q39" s="79">
        <f t="shared" si="7"/>
        <v>75</v>
      </c>
    </row>
    <row r="40" spans="1:17" ht="20.25">
      <c r="A40" s="2" t="s">
        <v>23</v>
      </c>
      <c r="B40" s="17" t="s">
        <v>24</v>
      </c>
      <c r="C40" s="16"/>
      <c r="D40" s="16"/>
      <c r="E40" s="16"/>
      <c r="F40" s="16"/>
      <c r="G40" s="18"/>
      <c r="H40" s="49"/>
      <c r="I40" s="80"/>
      <c r="J40" s="52"/>
      <c r="K40" s="44"/>
      <c r="L40" s="82"/>
      <c r="M40" s="83"/>
      <c r="N40" s="84"/>
      <c r="O40" s="102"/>
      <c r="P40" s="103"/>
      <c r="Q40" s="104"/>
    </row>
    <row r="41" spans="1:17" ht="55.5" customHeight="1">
      <c r="A41" s="19" t="s">
        <v>25</v>
      </c>
      <c r="B41" s="20" t="s">
        <v>67</v>
      </c>
      <c r="C41" s="3" t="s">
        <v>40</v>
      </c>
      <c r="D41" s="3" t="s">
        <v>41</v>
      </c>
      <c r="E41" s="3" t="s">
        <v>42</v>
      </c>
      <c r="F41" s="3" t="s">
        <v>43</v>
      </c>
      <c r="G41" s="21">
        <f>SUM(G42:G46)</f>
        <v>294</v>
      </c>
      <c r="H41" s="59">
        <f>H42+H43+H44</f>
        <v>60</v>
      </c>
      <c r="I41" s="80">
        <f>I42+I43+I44+I45+I46</f>
        <v>214</v>
      </c>
      <c r="J41" s="53">
        <f aca="true" t="shared" si="8" ref="J41:Q41">J42+J43+J44+J45+J46</f>
        <v>0</v>
      </c>
      <c r="K41" s="55">
        <f>K42+K43+K44+K45+K46</f>
        <v>0</v>
      </c>
      <c r="L41" s="85">
        <f t="shared" si="8"/>
        <v>0</v>
      </c>
      <c r="M41" s="86">
        <f>M42+M43+M44+M45+M46</f>
        <v>0</v>
      </c>
      <c r="N41" s="87">
        <f>N42+N43+N44+N45+N46</f>
        <v>0</v>
      </c>
      <c r="O41" s="105">
        <f t="shared" si="8"/>
        <v>214</v>
      </c>
      <c r="P41" s="106">
        <f t="shared" si="8"/>
        <v>0</v>
      </c>
      <c r="Q41" s="104">
        <f t="shared" si="8"/>
        <v>10</v>
      </c>
    </row>
    <row r="42" spans="1:17" ht="37.5" customHeight="1">
      <c r="A42" s="22" t="s">
        <v>26</v>
      </c>
      <c r="B42" s="6" t="s">
        <v>111</v>
      </c>
      <c r="C42" s="12" t="s">
        <v>49</v>
      </c>
      <c r="D42" s="160"/>
      <c r="E42" s="27"/>
      <c r="F42" s="12"/>
      <c r="G42" s="23">
        <f>I42+H42</f>
        <v>60</v>
      </c>
      <c r="H42" s="47">
        <f>I42/2</f>
        <v>20</v>
      </c>
      <c r="I42" s="81">
        <v>40</v>
      </c>
      <c r="J42" s="54"/>
      <c r="K42" s="40"/>
      <c r="L42" s="62"/>
      <c r="M42" s="71"/>
      <c r="N42" s="88"/>
      <c r="O42" s="74">
        <v>40</v>
      </c>
      <c r="P42" s="75"/>
      <c r="Q42" s="76">
        <v>10</v>
      </c>
    </row>
    <row r="43" spans="1:17" ht="37.5" customHeight="1">
      <c r="A43" s="22" t="s">
        <v>35</v>
      </c>
      <c r="B43" s="6" t="s">
        <v>51</v>
      </c>
      <c r="C43" s="12" t="s">
        <v>48</v>
      </c>
      <c r="D43" s="160"/>
      <c r="E43" s="27"/>
      <c r="F43" s="12"/>
      <c r="G43" s="23">
        <f>I43+H43</f>
        <v>60</v>
      </c>
      <c r="H43" s="47">
        <f>I43/2</f>
        <v>20</v>
      </c>
      <c r="I43" s="81">
        <v>40</v>
      </c>
      <c r="J43" s="54"/>
      <c r="K43" s="40"/>
      <c r="L43" s="62"/>
      <c r="M43" s="71"/>
      <c r="N43" s="89"/>
      <c r="O43" s="74">
        <v>40</v>
      </c>
      <c r="P43" s="75"/>
      <c r="Q43" s="76"/>
    </row>
    <row r="44" spans="1:17" ht="38.25" customHeight="1">
      <c r="A44" s="22" t="s">
        <v>68</v>
      </c>
      <c r="B44" s="6" t="s">
        <v>69</v>
      </c>
      <c r="C44" s="13"/>
      <c r="D44" s="13" t="s">
        <v>49</v>
      </c>
      <c r="E44" s="13"/>
      <c r="F44" s="13"/>
      <c r="G44" s="23">
        <f>I44+H44</f>
        <v>60</v>
      </c>
      <c r="H44" s="47">
        <f>I44/2</f>
        <v>20</v>
      </c>
      <c r="I44" s="81">
        <v>40</v>
      </c>
      <c r="J44" s="54"/>
      <c r="K44" s="40"/>
      <c r="L44" s="62"/>
      <c r="M44" s="71"/>
      <c r="N44" s="88"/>
      <c r="O44" s="74">
        <v>40</v>
      </c>
      <c r="P44" s="75"/>
      <c r="Q44" s="76"/>
    </row>
    <row r="45" spans="1:17" ht="21.75" customHeight="1">
      <c r="A45" s="22" t="s">
        <v>70</v>
      </c>
      <c r="B45" s="6" t="s">
        <v>71</v>
      </c>
      <c r="C45" s="12"/>
      <c r="D45" s="12"/>
      <c r="E45" s="12"/>
      <c r="F45" s="12" t="s">
        <v>49</v>
      </c>
      <c r="G45" s="23">
        <f>I45+H45</f>
        <v>60</v>
      </c>
      <c r="H45" s="47">
        <f>I45/2</f>
        <v>20</v>
      </c>
      <c r="I45" s="81">
        <v>40</v>
      </c>
      <c r="J45" s="54"/>
      <c r="K45" s="40"/>
      <c r="L45" s="62"/>
      <c r="M45" s="71"/>
      <c r="N45" s="88"/>
      <c r="O45" s="74">
        <v>40</v>
      </c>
      <c r="P45" s="75"/>
      <c r="Q45" s="76"/>
    </row>
    <row r="46" spans="1:17" ht="20.25">
      <c r="A46" s="5" t="s">
        <v>27</v>
      </c>
      <c r="B46" s="10" t="s">
        <v>28</v>
      </c>
      <c r="C46" s="12"/>
      <c r="D46" s="12"/>
      <c r="E46" s="12"/>
      <c r="F46" s="12"/>
      <c r="G46" s="23">
        <v>54</v>
      </c>
      <c r="H46" s="50"/>
      <c r="I46" s="81">
        <v>54</v>
      </c>
      <c r="J46" s="48"/>
      <c r="K46" s="40"/>
      <c r="L46" s="90"/>
      <c r="M46" s="71"/>
      <c r="N46" s="88"/>
      <c r="O46" s="74">
        <v>54</v>
      </c>
      <c r="P46" s="75"/>
      <c r="Q46" s="76"/>
    </row>
    <row r="47" spans="1:17" ht="37.5" customHeight="1">
      <c r="A47" s="19" t="s">
        <v>29</v>
      </c>
      <c r="B47" s="20" t="s">
        <v>79</v>
      </c>
      <c r="C47" s="3" t="s">
        <v>40</v>
      </c>
      <c r="D47" s="3" t="s">
        <v>41</v>
      </c>
      <c r="E47" s="3" t="s">
        <v>42</v>
      </c>
      <c r="F47" s="3" t="s">
        <v>43</v>
      </c>
      <c r="G47" s="57">
        <f>SUM(G48:G50)</f>
        <v>618</v>
      </c>
      <c r="H47" s="56">
        <f>H48+H49+H50</f>
        <v>66</v>
      </c>
      <c r="I47" s="80">
        <f>I48+I49+I50</f>
        <v>870</v>
      </c>
      <c r="J47" s="53">
        <f aca="true" t="shared" si="9" ref="J47:Q47">J48+J49+J50</f>
        <v>0</v>
      </c>
      <c r="K47" s="45">
        <f t="shared" si="9"/>
        <v>0</v>
      </c>
      <c r="L47" s="85">
        <f t="shared" si="9"/>
        <v>0</v>
      </c>
      <c r="M47" s="86">
        <f t="shared" si="9"/>
        <v>0</v>
      </c>
      <c r="N47" s="91">
        <f t="shared" si="9"/>
        <v>0</v>
      </c>
      <c r="O47" s="105">
        <f t="shared" si="9"/>
        <v>182</v>
      </c>
      <c r="P47" s="106">
        <f t="shared" si="9"/>
        <v>688</v>
      </c>
      <c r="Q47" s="107">
        <f t="shared" si="9"/>
        <v>65</v>
      </c>
    </row>
    <row r="48" spans="1:17" ht="56.25">
      <c r="A48" s="12" t="s">
        <v>30</v>
      </c>
      <c r="B48" s="24" t="s">
        <v>72</v>
      </c>
      <c r="C48" s="12"/>
      <c r="D48" s="12" t="s">
        <v>49</v>
      </c>
      <c r="E48" s="12"/>
      <c r="F48" s="12"/>
      <c r="G48" s="23">
        <f>I48+H48</f>
        <v>198</v>
      </c>
      <c r="H48" s="47">
        <f>I48/2</f>
        <v>66</v>
      </c>
      <c r="I48" s="81">
        <v>132</v>
      </c>
      <c r="J48" s="48"/>
      <c r="K48" s="40"/>
      <c r="L48" s="62"/>
      <c r="M48" s="71"/>
      <c r="N48" s="88"/>
      <c r="O48" s="74">
        <v>132</v>
      </c>
      <c r="P48" s="75"/>
      <c r="Q48" s="108">
        <v>65</v>
      </c>
    </row>
    <row r="49" spans="1:17" ht="20.25">
      <c r="A49" s="5" t="s">
        <v>73</v>
      </c>
      <c r="B49" s="10" t="s">
        <v>28</v>
      </c>
      <c r="C49" s="12"/>
      <c r="D49" s="12"/>
      <c r="E49" s="12" t="s">
        <v>49</v>
      </c>
      <c r="F49" s="12"/>
      <c r="G49" s="23">
        <v>60</v>
      </c>
      <c r="H49" s="50"/>
      <c r="I49" s="81">
        <v>102</v>
      </c>
      <c r="J49" s="48"/>
      <c r="K49" s="40"/>
      <c r="L49" s="62"/>
      <c r="M49" s="71"/>
      <c r="N49" s="88"/>
      <c r="O49" s="74">
        <v>50</v>
      </c>
      <c r="P49" s="75">
        <v>52</v>
      </c>
      <c r="Q49" s="76"/>
    </row>
    <row r="50" spans="1:17" ht="20.25">
      <c r="A50" s="5" t="s">
        <v>76</v>
      </c>
      <c r="B50" s="10" t="s">
        <v>36</v>
      </c>
      <c r="C50" s="12"/>
      <c r="D50" s="12"/>
      <c r="E50" s="12" t="s">
        <v>49</v>
      </c>
      <c r="F50" s="12"/>
      <c r="G50" s="23">
        <v>360</v>
      </c>
      <c r="H50" s="50"/>
      <c r="I50" s="81">
        <v>636</v>
      </c>
      <c r="J50" s="48"/>
      <c r="K50" s="40"/>
      <c r="L50" s="62"/>
      <c r="M50" s="71"/>
      <c r="N50" s="88"/>
      <c r="O50" s="74"/>
      <c r="P50" s="75">
        <v>636</v>
      </c>
      <c r="Q50" s="76"/>
    </row>
    <row r="51" spans="1:17" ht="25.5" customHeight="1">
      <c r="A51" s="25" t="s">
        <v>47</v>
      </c>
      <c r="B51" s="26" t="s">
        <v>15</v>
      </c>
      <c r="C51" s="16"/>
      <c r="D51" s="16"/>
      <c r="E51" s="16"/>
      <c r="F51" s="16"/>
      <c r="G51" s="23">
        <f>I51+H51</f>
        <v>52</v>
      </c>
      <c r="H51" s="50">
        <v>20</v>
      </c>
      <c r="I51" s="80">
        <v>32</v>
      </c>
      <c r="J51" s="48"/>
      <c r="K51" s="40"/>
      <c r="L51" s="62"/>
      <c r="M51" s="71"/>
      <c r="N51" s="88"/>
      <c r="O51" s="74"/>
      <c r="P51" s="75">
        <v>32</v>
      </c>
      <c r="Q51" s="76"/>
    </row>
    <row r="52" spans="1:18" ht="12.75" customHeight="1">
      <c r="A52" s="201" t="s">
        <v>31</v>
      </c>
      <c r="B52" s="201"/>
      <c r="C52" s="201"/>
      <c r="D52" s="201"/>
      <c r="E52" s="201"/>
      <c r="F52" s="201"/>
      <c r="G52" s="167">
        <f>G10+G30+G39</f>
        <v>3502</v>
      </c>
      <c r="H52" s="172">
        <f>H10+H30+H39+H51</f>
        <v>1012</v>
      </c>
      <c r="I52" s="187">
        <f>I10+I30+I39</f>
        <v>2844</v>
      </c>
      <c r="J52" s="190">
        <f>J10+J30+J39</f>
        <v>20</v>
      </c>
      <c r="K52" s="164">
        <f>K10+K30+K39</f>
        <v>10</v>
      </c>
      <c r="L52" s="165">
        <f>SUM(L10+L30+L41)</f>
        <v>612</v>
      </c>
      <c r="M52" s="161">
        <f>M10+M30+M39</f>
        <v>900</v>
      </c>
      <c r="N52" s="180">
        <v>100</v>
      </c>
      <c r="O52" s="171">
        <f>O10+O30+O39</f>
        <v>612</v>
      </c>
      <c r="P52" s="211">
        <f>P10+P30+P39</f>
        <v>720</v>
      </c>
      <c r="Q52" s="169" t="s">
        <v>116</v>
      </c>
      <c r="R52" s="144"/>
    </row>
    <row r="53" spans="1:17" ht="12.75" customHeight="1" thickBot="1">
      <c r="A53" s="201"/>
      <c r="B53" s="201"/>
      <c r="C53" s="201"/>
      <c r="D53" s="201"/>
      <c r="E53" s="201"/>
      <c r="F53" s="201"/>
      <c r="G53" s="168"/>
      <c r="H53" s="173"/>
      <c r="I53" s="188"/>
      <c r="J53" s="190"/>
      <c r="K53" s="164"/>
      <c r="L53" s="166"/>
      <c r="M53" s="161"/>
      <c r="N53" s="181"/>
      <c r="O53" s="171"/>
      <c r="P53" s="211"/>
      <c r="Q53" s="170"/>
    </row>
    <row r="54" spans="1:17" ht="15.75" customHeight="1">
      <c r="A54" s="192"/>
      <c r="B54" s="193"/>
      <c r="C54" s="193"/>
      <c r="D54" s="193"/>
      <c r="E54" s="193"/>
      <c r="F54" s="193"/>
      <c r="G54" s="193"/>
      <c r="H54" s="193"/>
      <c r="I54" s="194"/>
      <c r="J54" s="159"/>
      <c r="K54" s="182"/>
      <c r="L54" s="209" t="s">
        <v>4</v>
      </c>
      <c r="M54" s="210"/>
      <c r="N54" s="92"/>
      <c r="O54" s="206" t="s">
        <v>5</v>
      </c>
      <c r="P54" s="207"/>
      <c r="Q54" s="109"/>
    </row>
    <row r="55" spans="1:17" ht="12.75" customHeight="1">
      <c r="A55" s="195"/>
      <c r="B55" s="196"/>
      <c r="C55" s="196"/>
      <c r="D55" s="196"/>
      <c r="E55" s="196"/>
      <c r="F55" s="196"/>
      <c r="G55" s="196"/>
      <c r="H55" s="196"/>
      <c r="I55" s="194"/>
      <c r="J55" s="159"/>
      <c r="K55" s="182"/>
      <c r="L55" s="93" t="s">
        <v>8</v>
      </c>
      <c r="M55" s="94" t="s">
        <v>9</v>
      </c>
      <c r="N55" s="95"/>
      <c r="O55" s="110" t="s">
        <v>10</v>
      </c>
      <c r="P55" s="111" t="s">
        <v>11</v>
      </c>
      <c r="Q55" s="112"/>
    </row>
    <row r="56" spans="1:17" ht="13.5" customHeight="1">
      <c r="A56" s="195"/>
      <c r="B56" s="196"/>
      <c r="C56" s="196"/>
      <c r="D56" s="196"/>
      <c r="E56" s="196"/>
      <c r="F56" s="196"/>
      <c r="G56" s="196"/>
      <c r="H56" s="196"/>
      <c r="I56" s="194"/>
      <c r="J56" s="159"/>
      <c r="K56" s="182"/>
      <c r="L56" s="96" t="s">
        <v>58</v>
      </c>
      <c r="M56" s="97" t="s">
        <v>65</v>
      </c>
      <c r="N56" s="98"/>
      <c r="O56" s="113" t="s">
        <v>58</v>
      </c>
      <c r="P56" s="114" t="s">
        <v>66</v>
      </c>
      <c r="Q56" s="115"/>
    </row>
    <row r="57" spans="1:17" ht="26.25" customHeight="1">
      <c r="A57" s="195"/>
      <c r="B57" s="196"/>
      <c r="C57" s="196"/>
      <c r="D57" s="196"/>
      <c r="E57" s="196"/>
      <c r="F57" s="196"/>
      <c r="G57" s="196"/>
      <c r="H57" s="196"/>
      <c r="I57" s="194"/>
      <c r="J57" s="202" t="s">
        <v>32</v>
      </c>
      <c r="K57" s="203"/>
      <c r="L57" s="99">
        <v>612</v>
      </c>
      <c r="M57" s="100">
        <f>M52-M58</f>
        <v>900</v>
      </c>
      <c r="N57" s="101"/>
      <c r="O57" s="116">
        <f>O52-O58</f>
        <v>558</v>
      </c>
      <c r="P57" s="117">
        <f>P52-P58-P59</f>
        <v>32</v>
      </c>
      <c r="Q57" s="104"/>
    </row>
    <row r="58" spans="1:17" ht="12.75" customHeight="1">
      <c r="A58" s="195"/>
      <c r="B58" s="196"/>
      <c r="C58" s="196"/>
      <c r="D58" s="196"/>
      <c r="E58" s="196"/>
      <c r="F58" s="196"/>
      <c r="G58" s="196"/>
      <c r="H58" s="196"/>
      <c r="I58" s="194"/>
      <c r="J58" s="183" t="s">
        <v>33</v>
      </c>
      <c r="K58" s="184"/>
      <c r="L58" s="99">
        <f>L44+L48</f>
        <v>0</v>
      </c>
      <c r="M58" s="100">
        <f>M46</f>
        <v>0</v>
      </c>
      <c r="N58" s="101"/>
      <c r="O58" s="116">
        <f>O46</f>
        <v>54</v>
      </c>
      <c r="P58" s="117">
        <f>P49</f>
        <v>52</v>
      </c>
      <c r="Q58" s="104"/>
    </row>
    <row r="59" spans="1:17" ht="27" customHeight="1">
      <c r="A59" s="197"/>
      <c r="B59" s="198"/>
      <c r="C59" s="198"/>
      <c r="D59" s="198"/>
      <c r="E59" s="198"/>
      <c r="F59" s="198"/>
      <c r="G59" s="198"/>
      <c r="H59" s="198"/>
      <c r="I59" s="199"/>
      <c r="J59" s="183" t="s">
        <v>34</v>
      </c>
      <c r="K59" s="184"/>
      <c r="L59" s="99"/>
      <c r="M59" s="100"/>
      <c r="N59" s="101"/>
      <c r="O59" s="118"/>
      <c r="P59" s="117">
        <f>P50</f>
        <v>636</v>
      </c>
      <c r="Q59" s="104"/>
    </row>
    <row r="60" spans="1:17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 t="s">
        <v>112</v>
      </c>
      <c r="K60" s="143"/>
      <c r="L60" s="143"/>
      <c r="M60" s="143" t="s">
        <v>113</v>
      </c>
      <c r="N60" s="143"/>
      <c r="O60" s="143" t="s">
        <v>113</v>
      </c>
      <c r="P60" s="143"/>
      <c r="Q60" s="143"/>
    </row>
    <row r="61" spans="1:17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 t="s">
        <v>115</v>
      </c>
      <c r="K61" s="143"/>
      <c r="L61" s="143"/>
      <c r="M61" s="143"/>
      <c r="N61" s="143"/>
      <c r="O61" s="143"/>
      <c r="P61" s="143" t="s">
        <v>114</v>
      </c>
      <c r="Q61" s="143"/>
    </row>
  </sheetData>
  <sheetProtection/>
  <mergeCells count="54">
    <mergeCell ref="A2:Q2"/>
    <mergeCell ref="A52:F53"/>
    <mergeCell ref="J57:K57"/>
    <mergeCell ref="L4:Q4"/>
    <mergeCell ref="A3:Q3"/>
    <mergeCell ref="Q30:Q31"/>
    <mergeCell ref="O54:P54"/>
    <mergeCell ref="J30:J31"/>
    <mergeCell ref="L54:M54"/>
    <mergeCell ref="P52:P53"/>
    <mergeCell ref="J54:K56"/>
    <mergeCell ref="J59:K59"/>
    <mergeCell ref="J6:K7"/>
    <mergeCell ref="J58:K58"/>
    <mergeCell ref="I52:I53"/>
    <mergeCell ref="K30:K31"/>
    <mergeCell ref="J52:J53"/>
    <mergeCell ref="I6:I8"/>
    <mergeCell ref="A54:I59"/>
    <mergeCell ref="G30:G31"/>
    <mergeCell ref="Q52:Q53"/>
    <mergeCell ref="O52:O53"/>
    <mergeCell ref="H52:H53"/>
    <mergeCell ref="P30:P31"/>
    <mergeCell ref="N30:N31"/>
    <mergeCell ref="H30:H31"/>
    <mergeCell ref="M30:M31"/>
    <mergeCell ref="O30:O31"/>
    <mergeCell ref="N52:N53"/>
    <mergeCell ref="D42:D43"/>
    <mergeCell ref="M52:M53"/>
    <mergeCell ref="I30:I31"/>
    <mergeCell ref="L30:L31"/>
    <mergeCell ref="K52:K53"/>
    <mergeCell ref="L52:L53"/>
    <mergeCell ref="G52:G53"/>
    <mergeCell ref="A4:A8"/>
    <mergeCell ref="B4:B8"/>
    <mergeCell ref="C4:F8"/>
    <mergeCell ref="A30:A31"/>
    <mergeCell ref="B30:B31"/>
    <mergeCell ref="C30:C31"/>
    <mergeCell ref="D30:D31"/>
    <mergeCell ref="C9:F9"/>
    <mergeCell ref="F30:F31"/>
    <mergeCell ref="E30:E31"/>
    <mergeCell ref="G4:K4"/>
    <mergeCell ref="G5:G8"/>
    <mergeCell ref="H5:H8"/>
    <mergeCell ref="I5:K5"/>
    <mergeCell ref="L5:N5"/>
    <mergeCell ref="O5:Q5"/>
    <mergeCell ref="Q6:Q8"/>
    <mergeCell ref="N6:N8"/>
  </mergeCells>
  <hyperlinks>
    <hyperlink ref="C4" location="_ftn1" display="_ftn1"/>
    <hyperlink ref="L4" location="_ftn2" display="_ftn2"/>
  </hyperlink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2023-11-12T12:10:22Z</cp:lastPrinted>
  <dcterms:created xsi:type="dcterms:W3CDTF">1996-10-08T23:32:33Z</dcterms:created>
  <dcterms:modified xsi:type="dcterms:W3CDTF">2023-11-12T12:52:53Z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